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8" windowWidth="11352" windowHeight="6156"/>
  </bookViews>
  <sheets>
    <sheet name="Tender" sheetId="2" r:id="rId1"/>
  </sheets>
  <calcPr calcId="145621"/>
</workbook>
</file>

<file path=xl/calcChain.xml><?xml version="1.0" encoding="utf-8"?>
<calcChain xmlns="http://schemas.openxmlformats.org/spreadsheetml/2006/main">
  <c r="B37" i="2" l="1"/>
  <c r="B36" i="2"/>
  <c r="B35" i="2"/>
  <c r="B34" i="2"/>
  <c r="B33" i="2"/>
  <c r="B32" i="2"/>
  <c r="M21" i="2"/>
  <c r="L21" i="2"/>
  <c r="K21" i="2"/>
  <c r="K37" i="2" l="1"/>
  <c r="L37" i="2" s="1"/>
  <c r="K36" i="2"/>
  <c r="L36" i="2" s="1"/>
  <c r="C36" i="2"/>
  <c r="K35" i="2"/>
  <c r="C35" i="2"/>
  <c r="K34" i="2"/>
  <c r="L34" i="2" s="1"/>
  <c r="C34" i="2"/>
  <c r="K33" i="2"/>
  <c r="L33" i="2" s="1"/>
  <c r="C33" i="2"/>
  <c r="K32" i="2"/>
  <c r="L32" i="2" s="1"/>
  <c r="K20" i="2"/>
  <c r="L20" i="2" s="1"/>
  <c r="L35" i="2" l="1"/>
  <c r="K19" i="2"/>
  <c r="L19" i="2" s="1"/>
  <c r="M20" i="2" s="1"/>
  <c r="K18" i="2"/>
  <c r="L18" i="2" s="1"/>
  <c r="K17" i="2"/>
  <c r="L17" i="2" s="1"/>
  <c r="B16" i="2"/>
  <c r="K16" i="2"/>
  <c r="K15" i="2"/>
  <c r="L15" i="2" s="1"/>
  <c r="K14" i="2"/>
  <c r="L14" i="2" s="1"/>
  <c r="K13" i="2"/>
  <c r="L13" i="2" s="1"/>
  <c r="K12" i="2"/>
  <c r="L12" i="2" s="1"/>
  <c r="B11" i="2"/>
  <c r="K11" i="2"/>
  <c r="L11" i="2" l="1"/>
  <c r="M12" i="2" s="1"/>
  <c r="L16" i="2"/>
  <c r="M16" i="2" s="1"/>
  <c r="M13" i="2"/>
  <c r="M14" i="2"/>
  <c r="M19" i="2"/>
  <c r="M17" i="2"/>
  <c r="M18" i="2"/>
  <c r="M15" i="2"/>
</calcChain>
</file>

<file path=xl/sharedStrings.xml><?xml version="1.0" encoding="utf-8"?>
<sst xmlns="http://schemas.openxmlformats.org/spreadsheetml/2006/main" count="80" uniqueCount="39">
  <si>
    <t>Effect</t>
  </si>
  <si>
    <t>Deduct</t>
  </si>
  <si>
    <t>H &amp; W</t>
  </si>
  <si>
    <t>Pension</t>
  </si>
  <si>
    <t>Fund</t>
  </si>
  <si>
    <t>Bond</t>
  </si>
  <si>
    <t>Contr.</t>
  </si>
  <si>
    <t>Package</t>
  </si>
  <si>
    <t>Increase</t>
  </si>
  <si>
    <t>Vac.</t>
  </si>
  <si>
    <t>Dues</t>
  </si>
  <si>
    <t>Indus.</t>
  </si>
  <si>
    <t>Cash</t>
  </si>
  <si>
    <t>Gross</t>
  </si>
  <si>
    <t>Total</t>
  </si>
  <si>
    <t>Agreement terminates</t>
  </si>
  <si>
    <t xml:space="preserve"> </t>
  </si>
  <si>
    <t>None</t>
  </si>
  <si>
    <t>Appr.</t>
  </si>
  <si>
    <t>EXECUTIVE COUNCIL of the Masonry Contractors Exchange of Southern California, Inc.</t>
  </si>
  <si>
    <t>MASTER MASON TENDERS AGREEMENT for SOUTHERN CALIFORNIA -</t>
  </si>
  <si>
    <t>LOS ANGELES, ORANGE, SAN BERNARDINO, RIVERSIDE, VENTURA, SANTA BARBARA</t>
  </si>
  <si>
    <t>SAN LUIS OBISPO, KERN, INYO, MONO &amp; IMPERIAL.</t>
  </si>
  <si>
    <t>Wage*</t>
  </si>
  <si>
    <t>* Includes Vacation and Dues Deduction</t>
  </si>
  <si>
    <t>Provisional</t>
  </si>
  <si>
    <t>Covers ten (10) Local Unions and the eleven (11) Southern California Counties of</t>
  </si>
  <si>
    <r>
      <t>* Forklift operator scale is 45</t>
    </r>
    <r>
      <rPr>
        <sz val="10"/>
        <rFont val="Arial"/>
        <family val="2"/>
      </rPr>
      <t>¢</t>
    </r>
    <r>
      <rPr>
        <sz val="10"/>
        <rFont val="Arial"/>
        <family val="2"/>
      </rPr>
      <t xml:space="preserve"> per hour above wage scale</t>
    </r>
  </si>
  <si>
    <t>1st (50%)</t>
  </si>
  <si>
    <t>2nd (55%)</t>
  </si>
  <si>
    <t>3rd (60%)</t>
  </si>
  <si>
    <t>4th (70%)</t>
  </si>
  <si>
    <t>5th (80%)</t>
  </si>
  <si>
    <t>6th (85%)</t>
  </si>
  <si>
    <t>Period**</t>
  </si>
  <si>
    <t>**  500 hour increments</t>
  </si>
  <si>
    <t>Admin</t>
  </si>
  <si>
    <t>Apprentice Tender Rates--July 1, 2013 - June 30, 2014</t>
  </si>
  <si>
    <t>Updated July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</si>
</sst>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2" fontId="0" fillId="0" borderId="1" xfId="0" applyNumberFormat="1" applyBorder="1"/>
    <xf numFmtId="2" fontId="0" fillId="0" borderId="2" xfId="0" applyNumberFormat="1" applyBorder="1"/>
    <xf numFmtId="2" fontId="0" fillId="0" borderId="1" xfId="0" applyNumberFormat="1" applyBorder="1" applyAlignment="1">
      <alignment horizontal="center"/>
    </xf>
    <xf numFmtId="2" fontId="0" fillId="0" borderId="1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0" borderId="14" xfId="0" applyNumberFormat="1" applyBorder="1" applyAlignment="1">
      <alignment horizontal="center"/>
    </xf>
    <xf numFmtId="14" fontId="0" fillId="0" borderId="15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2" xfId="0" applyNumberFormat="1" applyBorder="1" applyAlignment="1">
      <alignment horizontal="right"/>
    </xf>
    <xf numFmtId="0" fontId="1" fillId="0" borderId="0" xfId="0" applyFont="1"/>
    <xf numFmtId="0" fontId="2" fillId="0" borderId="0" xfId="0" applyFont="1"/>
    <xf numFmtId="0" fontId="0" fillId="0" borderId="3" xfId="0" applyBorder="1" applyAlignment="1">
      <alignment horizontal="center"/>
    </xf>
    <xf numFmtId="2" fontId="0" fillId="0" borderId="3" xfId="0" applyNumberFormat="1" applyBorder="1"/>
    <xf numFmtId="14" fontId="0" fillId="0" borderId="16" xfId="0" applyNumberFormat="1" applyBorder="1" applyAlignment="1">
      <alignment horizontal="center"/>
    </xf>
    <xf numFmtId="2" fontId="0" fillId="0" borderId="17" xfId="0" applyNumberFormat="1" applyFill="1" applyBorder="1"/>
    <xf numFmtId="2" fontId="0" fillId="0" borderId="17" xfId="0" applyNumberFormat="1" applyBorder="1"/>
    <xf numFmtId="2" fontId="0" fillId="0" borderId="17" xfId="0" applyNumberFormat="1" applyBorder="1" applyAlignment="1">
      <alignment horizontal="center"/>
    </xf>
    <xf numFmtId="0" fontId="0" fillId="0" borderId="0" xfId="0" applyAlignment="1">
      <alignment horizontal="right"/>
    </xf>
    <xf numFmtId="0" fontId="4" fillId="0" borderId="0" xfId="0" applyFont="1"/>
    <xf numFmtId="2" fontId="3" fillId="0" borderId="1" xfId="0" applyNumberFormat="1" applyFont="1" applyBorder="1"/>
    <xf numFmtId="0" fontId="3" fillId="0" borderId="8" xfId="0" applyFont="1" applyBorder="1" applyAlignment="1">
      <alignment horizontal="center"/>
    </xf>
    <xf numFmtId="0" fontId="3" fillId="0" borderId="0" xfId="0" applyFont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2" fontId="0" fillId="0" borderId="18" xfId="0" applyNumberFormat="1" applyBorder="1" applyAlignment="1">
      <alignment horizontal="right"/>
    </xf>
    <xf numFmtId="2" fontId="0" fillId="0" borderId="19" xfId="0" applyNumberFormat="1" applyFill="1" applyBorder="1"/>
    <xf numFmtId="2" fontId="0" fillId="0" borderId="20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tabSelected="1" topLeftCell="A10" workbookViewId="0">
      <selection activeCell="F41" sqref="F41"/>
    </sheetView>
  </sheetViews>
  <sheetFormatPr defaultRowHeight="13.2" x14ac:dyDescent="0.25"/>
  <sheetData>
    <row r="1" spans="1:13" x14ac:dyDescent="0.25">
      <c r="A1" s="20" t="s">
        <v>20</v>
      </c>
    </row>
    <row r="2" spans="1:13" x14ac:dyDescent="0.25">
      <c r="A2" s="20"/>
      <c r="B2" s="20" t="s">
        <v>19</v>
      </c>
    </row>
    <row r="3" spans="1:13" x14ac:dyDescent="0.25">
      <c r="A3" s="20"/>
    </row>
    <row r="4" spans="1:13" x14ac:dyDescent="0.25">
      <c r="A4" s="20"/>
      <c r="B4" t="s">
        <v>26</v>
      </c>
    </row>
    <row r="5" spans="1:13" x14ac:dyDescent="0.25">
      <c r="A5" s="20"/>
      <c r="B5" s="20" t="s">
        <v>21</v>
      </c>
    </row>
    <row r="6" spans="1:13" x14ac:dyDescent="0.25">
      <c r="A6" s="20"/>
      <c r="B6" s="20" t="s">
        <v>22</v>
      </c>
    </row>
    <row r="7" spans="1:13" ht="13.8" thickBot="1" x14ac:dyDescent="0.3"/>
    <row r="8" spans="1:13" ht="13.8" thickTop="1" x14ac:dyDescent="0.25">
      <c r="A8" s="13"/>
      <c r="B8" s="14"/>
      <c r="C8" s="14" t="s">
        <v>9</v>
      </c>
      <c r="D8" s="14" t="s">
        <v>10</v>
      </c>
      <c r="E8" s="14"/>
      <c r="F8" s="14"/>
      <c r="G8" s="14"/>
      <c r="H8" s="35" t="s">
        <v>36</v>
      </c>
      <c r="I8" s="14" t="s">
        <v>11</v>
      </c>
      <c r="J8" s="14" t="s">
        <v>12</v>
      </c>
      <c r="K8" s="14" t="s">
        <v>13</v>
      </c>
      <c r="L8" s="14" t="s">
        <v>14</v>
      </c>
      <c r="M8" s="15" t="s">
        <v>14</v>
      </c>
    </row>
    <row r="9" spans="1:13" x14ac:dyDescent="0.25">
      <c r="A9" s="10" t="s">
        <v>0</v>
      </c>
      <c r="B9" s="11" t="s">
        <v>23</v>
      </c>
      <c r="C9" s="11" t="s">
        <v>1</v>
      </c>
      <c r="D9" s="11" t="s">
        <v>1</v>
      </c>
      <c r="E9" s="11" t="s">
        <v>2</v>
      </c>
      <c r="F9" s="11" t="s">
        <v>3</v>
      </c>
      <c r="G9" s="11" t="s">
        <v>18</v>
      </c>
      <c r="H9" s="36" t="s">
        <v>4</v>
      </c>
      <c r="I9" s="11" t="s">
        <v>4</v>
      </c>
      <c r="J9" s="11" t="s">
        <v>5</v>
      </c>
      <c r="K9" s="11" t="s">
        <v>6</v>
      </c>
      <c r="L9" s="11" t="s">
        <v>7</v>
      </c>
      <c r="M9" s="12" t="s">
        <v>8</v>
      </c>
    </row>
    <row r="10" spans="1:13" x14ac:dyDescent="0.25">
      <c r="A10" s="7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8"/>
    </row>
    <row r="11" spans="1:13" hidden="1" x14ac:dyDescent="0.25">
      <c r="A11" s="16">
        <v>37803</v>
      </c>
      <c r="B11" s="1">
        <f>21.1+1.8+0.75</f>
        <v>23.650000000000002</v>
      </c>
      <c r="C11" s="1">
        <v>-1.8</v>
      </c>
      <c r="D11" s="1">
        <v>-0.75</v>
      </c>
      <c r="E11" s="1">
        <v>4.1500000000000004</v>
      </c>
      <c r="F11" s="1">
        <v>3.96</v>
      </c>
      <c r="G11" s="1">
        <v>0.21</v>
      </c>
      <c r="H11" s="1"/>
      <c r="I11" s="1">
        <v>0.23</v>
      </c>
      <c r="J11" s="3" t="s">
        <v>17</v>
      </c>
      <c r="K11" s="1">
        <f t="shared" ref="K11:K21" si="0">SUM(E11:J11)</f>
        <v>8.5500000000000007</v>
      </c>
      <c r="L11" s="1">
        <f t="shared" ref="L11:L21" si="1">+B11+K11</f>
        <v>32.200000000000003</v>
      </c>
      <c r="M11" s="2" t="s">
        <v>16</v>
      </c>
    </row>
    <row r="12" spans="1:13" hidden="1" x14ac:dyDescent="0.25">
      <c r="A12" s="16">
        <v>38169</v>
      </c>
      <c r="B12" s="1">
        <v>24.36</v>
      </c>
      <c r="C12" s="1">
        <v>-1.9</v>
      </c>
      <c r="D12" s="1">
        <v>-0.86</v>
      </c>
      <c r="E12" s="1">
        <v>4.1500000000000004</v>
      </c>
      <c r="F12" s="1">
        <v>4.5999999999999996</v>
      </c>
      <c r="G12" s="1">
        <v>0.21</v>
      </c>
      <c r="H12" s="1"/>
      <c r="I12" s="1">
        <v>0.23</v>
      </c>
      <c r="J12" s="3" t="s">
        <v>17</v>
      </c>
      <c r="K12" s="1">
        <f t="shared" si="0"/>
        <v>9.1900000000000013</v>
      </c>
      <c r="L12" s="1">
        <f t="shared" si="1"/>
        <v>33.549999999999997</v>
      </c>
      <c r="M12" s="19">
        <f t="shared" ref="M12:M21" si="2">+L12-L11</f>
        <v>1.3499999999999943</v>
      </c>
    </row>
    <row r="13" spans="1:13" hidden="1" x14ac:dyDescent="0.25">
      <c r="A13" s="16">
        <v>38534</v>
      </c>
      <c r="B13" s="4">
        <v>25.25</v>
      </c>
      <c r="C13" s="1">
        <v>-2</v>
      </c>
      <c r="D13" s="1">
        <v>-1.01</v>
      </c>
      <c r="E13" s="4">
        <v>4.1500000000000004</v>
      </c>
      <c r="F13" s="1">
        <v>5</v>
      </c>
      <c r="G13" s="1">
        <v>0.32</v>
      </c>
      <c r="H13" s="1"/>
      <c r="I13" s="1">
        <v>0.23</v>
      </c>
      <c r="J13" s="3" t="s">
        <v>17</v>
      </c>
      <c r="K13" s="1">
        <f t="shared" si="0"/>
        <v>9.7000000000000011</v>
      </c>
      <c r="L13" s="1">
        <f t="shared" si="1"/>
        <v>34.950000000000003</v>
      </c>
      <c r="M13" s="19">
        <f t="shared" si="2"/>
        <v>1.4000000000000057</v>
      </c>
    </row>
    <row r="14" spans="1:13" hidden="1" x14ac:dyDescent="0.25">
      <c r="A14" s="24">
        <v>38961</v>
      </c>
      <c r="B14" s="25">
        <v>26.84</v>
      </c>
      <c r="C14" s="26">
        <v>-2.06</v>
      </c>
      <c r="D14" s="26">
        <v>-1.1000000000000001</v>
      </c>
      <c r="E14" s="25">
        <v>4.16</v>
      </c>
      <c r="F14" s="26">
        <v>5.25</v>
      </c>
      <c r="G14" s="26">
        <v>0.47</v>
      </c>
      <c r="H14" s="26"/>
      <c r="I14" s="26">
        <v>0.23</v>
      </c>
      <c r="J14" s="27" t="s">
        <v>25</v>
      </c>
      <c r="K14" s="1">
        <f t="shared" si="0"/>
        <v>10.110000000000001</v>
      </c>
      <c r="L14" s="1">
        <f t="shared" si="1"/>
        <v>36.950000000000003</v>
      </c>
      <c r="M14" s="19">
        <f t="shared" si="2"/>
        <v>2</v>
      </c>
    </row>
    <row r="15" spans="1:13" x14ac:dyDescent="0.25">
      <c r="A15" s="24">
        <v>39264</v>
      </c>
      <c r="B15" s="25">
        <v>28.68</v>
      </c>
      <c r="C15" s="26">
        <v>-2.1</v>
      </c>
      <c r="D15" s="26">
        <v>-1.1100000000000001</v>
      </c>
      <c r="E15" s="25">
        <v>4.16</v>
      </c>
      <c r="F15" s="26">
        <v>5.25</v>
      </c>
      <c r="G15" s="26">
        <v>0.63</v>
      </c>
      <c r="H15" s="26"/>
      <c r="I15" s="26">
        <v>0.23</v>
      </c>
      <c r="J15" s="27" t="s">
        <v>25</v>
      </c>
      <c r="K15" s="1">
        <f t="shared" si="0"/>
        <v>10.270000000000001</v>
      </c>
      <c r="L15" s="1">
        <f t="shared" si="1"/>
        <v>38.950000000000003</v>
      </c>
      <c r="M15" s="19">
        <f t="shared" si="2"/>
        <v>2</v>
      </c>
    </row>
    <row r="16" spans="1:13" x14ac:dyDescent="0.25">
      <c r="A16" s="24">
        <v>39630</v>
      </c>
      <c r="B16" s="25">
        <f>28.68+1.7+0.39</f>
        <v>30.77</v>
      </c>
      <c r="C16" s="26">
        <v>-2.3199999999999998</v>
      </c>
      <c r="D16" s="26">
        <v>-1.28</v>
      </c>
      <c r="E16" s="25">
        <v>4.26</v>
      </c>
      <c r="F16" s="26">
        <v>5.25</v>
      </c>
      <c r="G16" s="26">
        <v>0.64</v>
      </c>
      <c r="H16" s="26"/>
      <c r="I16" s="26">
        <v>0.28000000000000003</v>
      </c>
      <c r="J16" s="27" t="s">
        <v>25</v>
      </c>
      <c r="K16" s="1">
        <f t="shared" si="0"/>
        <v>10.43</v>
      </c>
      <c r="L16" s="1">
        <f t="shared" si="1"/>
        <v>41.2</v>
      </c>
      <c r="M16" s="19">
        <f t="shared" si="2"/>
        <v>2.25</v>
      </c>
    </row>
    <row r="17" spans="1:13" x14ac:dyDescent="0.25">
      <c r="A17" s="24">
        <v>39995</v>
      </c>
      <c r="B17" s="25">
        <v>30.77</v>
      </c>
      <c r="C17" s="26">
        <v>-2.3199999999999998</v>
      </c>
      <c r="D17" s="26">
        <v>-1.28</v>
      </c>
      <c r="E17" s="25">
        <v>4.76</v>
      </c>
      <c r="F17" s="26">
        <v>5.75</v>
      </c>
      <c r="G17" s="26">
        <v>0.64</v>
      </c>
      <c r="H17" s="26"/>
      <c r="I17" s="26">
        <v>0.28000000000000003</v>
      </c>
      <c r="J17" s="27" t="s">
        <v>25</v>
      </c>
      <c r="K17" s="1">
        <f t="shared" si="0"/>
        <v>11.43</v>
      </c>
      <c r="L17" s="1">
        <f t="shared" si="1"/>
        <v>42.2</v>
      </c>
      <c r="M17" s="19">
        <f t="shared" si="2"/>
        <v>1</v>
      </c>
    </row>
    <row r="18" spans="1:13" x14ac:dyDescent="0.25">
      <c r="A18" s="24">
        <v>40422</v>
      </c>
      <c r="B18" s="25">
        <v>30.77</v>
      </c>
      <c r="C18" s="26">
        <v>-2.3199999999999998</v>
      </c>
      <c r="D18" s="26">
        <v>-1.28</v>
      </c>
      <c r="E18" s="25">
        <v>5.76</v>
      </c>
      <c r="F18" s="26">
        <v>6</v>
      </c>
      <c r="G18" s="26">
        <v>0.64</v>
      </c>
      <c r="H18" s="26"/>
      <c r="I18" s="26">
        <v>0.28000000000000003</v>
      </c>
      <c r="J18" s="27" t="s">
        <v>25</v>
      </c>
      <c r="K18" s="26">
        <f t="shared" si="0"/>
        <v>12.68</v>
      </c>
      <c r="L18" s="26">
        <f t="shared" si="1"/>
        <v>43.45</v>
      </c>
      <c r="M18" s="19">
        <f t="shared" si="2"/>
        <v>1.25</v>
      </c>
    </row>
    <row r="19" spans="1:13" x14ac:dyDescent="0.25">
      <c r="A19" s="24">
        <v>40725</v>
      </c>
      <c r="B19" s="25">
        <v>30.77</v>
      </c>
      <c r="C19" s="26">
        <v>-2.3199999999999998</v>
      </c>
      <c r="D19" s="26">
        <v>-1.28</v>
      </c>
      <c r="E19" s="25">
        <v>6.47</v>
      </c>
      <c r="F19" s="26">
        <v>6</v>
      </c>
      <c r="G19" s="26">
        <v>0.64</v>
      </c>
      <c r="H19" s="26">
        <v>0.04</v>
      </c>
      <c r="I19" s="26">
        <v>0.28000000000000003</v>
      </c>
      <c r="J19" s="27" t="s">
        <v>25</v>
      </c>
      <c r="K19" s="26">
        <f t="shared" si="0"/>
        <v>13.429999999999998</v>
      </c>
      <c r="L19" s="26">
        <f t="shared" si="1"/>
        <v>44.199999999999996</v>
      </c>
      <c r="M19" s="19">
        <f t="shared" si="2"/>
        <v>0.74999999999999289</v>
      </c>
    </row>
    <row r="20" spans="1:13" x14ac:dyDescent="0.25">
      <c r="A20" s="24">
        <v>41091</v>
      </c>
      <c r="B20" s="25">
        <v>31.07</v>
      </c>
      <c r="C20" s="26">
        <v>-2.3199999999999998</v>
      </c>
      <c r="D20" s="26">
        <v>-1.58</v>
      </c>
      <c r="E20" s="25">
        <v>6.81</v>
      </c>
      <c r="F20" s="26">
        <v>6</v>
      </c>
      <c r="G20" s="26">
        <v>0.65</v>
      </c>
      <c r="H20" s="26">
        <v>0.09</v>
      </c>
      <c r="I20" s="26">
        <v>0.33</v>
      </c>
      <c r="J20" s="27" t="s">
        <v>25</v>
      </c>
      <c r="K20" s="26">
        <f t="shared" si="0"/>
        <v>13.879999999999999</v>
      </c>
      <c r="L20" s="26">
        <f t="shared" si="1"/>
        <v>44.95</v>
      </c>
      <c r="M20" s="19">
        <f t="shared" si="2"/>
        <v>0.75000000000000711</v>
      </c>
    </row>
    <row r="21" spans="1:13" x14ac:dyDescent="0.25">
      <c r="A21" s="24">
        <v>41456</v>
      </c>
      <c r="B21" s="25">
        <v>32.270000000000003</v>
      </c>
      <c r="C21" s="26">
        <v>-2.3199999999999998</v>
      </c>
      <c r="D21" s="26">
        <v>-1.58</v>
      </c>
      <c r="E21" s="25">
        <v>6.81</v>
      </c>
      <c r="F21" s="26">
        <v>6</v>
      </c>
      <c r="G21" s="26">
        <v>0.65</v>
      </c>
      <c r="H21" s="26">
        <v>0.09</v>
      </c>
      <c r="I21" s="26">
        <v>0.38</v>
      </c>
      <c r="J21" s="27" t="s">
        <v>25</v>
      </c>
      <c r="K21" s="26">
        <f t="shared" si="0"/>
        <v>13.93</v>
      </c>
      <c r="L21" s="26">
        <f t="shared" si="1"/>
        <v>46.2</v>
      </c>
      <c r="M21" s="19">
        <f t="shared" si="2"/>
        <v>1.25</v>
      </c>
    </row>
    <row r="22" spans="1:13" x14ac:dyDescent="0.25">
      <c r="A22" s="24">
        <v>41821</v>
      </c>
      <c r="B22" s="25"/>
      <c r="C22" s="26"/>
      <c r="D22" s="26"/>
      <c r="E22" s="25"/>
      <c r="F22" s="26"/>
      <c r="G22" s="26"/>
      <c r="H22" s="26"/>
      <c r="I22" s="26"/>
      <c r="J22" s="27"/>
      <c r="K22" s="26"/>
      <c r="L22" s="26"/>
      <c r="M22" s="37">
        <v>0.75</v>
      </c>
    </row>
    <row r="23" spans="1:13" x14ac:dyDescent="0.25">
      <c r="A23" s="24">
        <v>42186</v>
      </c>
      <c r="B23" s="25"/>
      <c r="C23" s="26"/>
      <c r="D23" s="26"/>
      <c r="E23" s="25"/>
      <c r="F23" s="26"/>
      <c r="G23" s="26"/>
      <c r="H23" s="26"/>
      <c r="I23" s="26"/>
      <c r="J23" s="27"/>
      <c r="K23" s="26"/>
      <c r="L23" s="26"/>
      <c r="M23" s="37">
        <v>1</v>
      </c>
    </row>
    <row r="24" spans="1:13" ht="13.8" thickBot="1" x14ac:dyDescent="0.3">
      <c r="A24" s="17">
        <v>42552</v>
      </c>
      <c r="B24" s="5"/>
      <c r="C24" s="5" t="s">
        <v>15</v>
      </c>
      <c r="D24" s="5"/>
      <c r="E24" s="5"/>
      <c r="F24" s="5"/>
      <c r="G24" s="5"/>
      <c r="H24" s="5"/>
      <c r="I24" s="5"/>
      <c r="J24" s="5"/>
      <c r="K24" s="5"/>
      <c r="L24" s="5"/>
      <c r="M24" s="6"/>
    </row>
    <row r="25" spans="1:13" ht="13.8" thickTop="1" x14ac:dyDescent="0.25">
      <c r="A25" s="18"/>
      <c r="B25" t="s">
        <v>24</v>
      </c>
      <c r="K25" s="32" t="s">
        <v>16</v>
      </c>
      <c r="M25" s="34" t="s">
        <v>16</v>
      </c>
    </row>
    <row r="26" spans="1:13" x14ac:dyDescent="0.25">
      <c r="A26" s="18"/>
      <c r="B26" t="s">
        <v>27</v>
      </c>
      <c r="M26" s="28"/>
    </row>
    <row r="27" spans="1:13" x14ac:dyDescent="0.25">
      <c r="A27" s="18"/>
      <c r="M27" s="28"/>
    </row>
    <row r="28" spans="1:13" ht="13.8" thickBot="1" x14ac:dyDescent="0.3">
      <c r="A28" s="21" t="s">
        <v>37</v>
      </c>
    </row>
    <row r="29" spans="1:13" ht="13.8" thickTop="1" x14ac:dyDescent="0.25">
      <c r="A29" s="13"/>
      <c r="B29" s="14"/>
      <c r="C29" s="14" t="s">
        <v>9</v>
      </c>
      <c r="D29" s="14" t="s">
        <v>10</v>
      </c>
      <c r="E29" s="14"/>
      <c r="F29" s="14"/>
      <c r="G29" s="14"/>
      <c r="H29" s="35" t="s">
        <v>36</v>
      </c>
      <c r="I29" s="14" t="s">
        <v>11</v>
      </c>
      <c r="J29" s="14" t="s">
        <v>12</v>
      </c>
      <c r="K29" s="14" t="s">
        <v>13</v>
      </c>
      <c r="L29" s="14" t="s">
        <v>14</v>
      </c>
      <c r="M29" s="15" t="s">
        <v>14</v>
      </c>
    </row>
    <row r="30" spans="1:13" x14ac:dyDescent="0.25">
      <c r="A30" s="31" t="s">
        <v>34</v>
      </c>
      <c r="B30" s="11" t="s">
        <v>23</v>
      </c>
      <c r="C30" s="11" t="s">
        <v>1</v>
      </c>
      <c r="D30" s="11" t="s">
        <v>1</v>
      </c>
      <c r="E30" s="11" t="s">
        <v>2</v>
      </c>
      <c r="F30" s="11" t="s">
        <v>3</v>
      </c>
      <c r="G30" s="11" t="s">
        <v>18</v>
      </c>
      <c r="H30" s="36" t="s">
        <v>4</v>
      </c>
      <c r="I30" s="11" t="s">
        <v>4</v>
      </c>
      <c r="J30" s="11" t="s">
        <v>5</v>
      </c>
      <c r="K30" s="11" t="s">
        <v>6</v>
      </c>
      <c r="L30" s="11" t="s">
        <v>7</v>
      </c>
      <c r="M30" s="12" t="s">
        <v>8</v>
      </c>
    </row>
    <row r="31" spans="1:13" x14ac:dyDescent="0.25">
      <c r="A31" s="7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8"/>
    </row>
    <row r="32" spans="1:13" x14ac:dyDescent="0.25">
      <c r="A32" s="16" t="s">
        <v>28</v>
      </c>
      <c r="B32" s="1">
        <f>(($B$21+$C$21+$D$21)*0.5)-C32-D32</f>
        <v>16.915000000000003</v>
      </c>
      <c r="C32" s="1">
        <v>-1.62</v>
      </c>
      <c r="D32" s="1">
        <v>-1.1100000000000001</v>
      </c>
      <c r="E32" s="30">
        <v>4.7699999999999996</v>
      </c>
      <c r="F32" s="1">
        <v>1.2</v>
      </c>
      <c r="G32" s="38">
        <v>0.65</v>
      </c>
      <c r="H32" s="1">
        <v>0.09</v>
      </c>
      <c r="I32" s="1">
        <v>0.38</v>
      </c>
      <c r="J32" s="3" t="s">
        <v>25</v>
      </c>
      <c r="K32" s="1">
        <f t="shared" ref="K32:K37" si="3">SUM(E32:J32)</f>
        <v>7.09</v>
      </c>
      <c r="L32" s="1">
        <f t="shared" ref="L32:L37" si="4">+B32+K32</f>
        <v>24.005000000000003</v>
      </c>
      <c r="M32" s="2">
        <v>0.66</v>
      </c>
    </row>
    <row r="33" spans="1:13" x14ac:dyDescent="0.25">
      <c r="A33" s="16" t="s">
        <v>29</v>
      </c>
      <c r="B33" s="1">
        <f>(($B$21+$C$21+$D$21)*0.55)-C33-D33</f>
        <v>18.337500000000002</v>
      </c>
      <c r="C33" s="1">
        <f>$C$16*0.7</f>
        <v>-1.6239999999999999</v>
      </c>
      <c r="D33" s="1">
        <v>-1.1100000000000001</v>
      </c>
      <c r="E33" s="30">
        <v>4.7699999999999996</v>
      </c>
      <c r="F33" s="1">
        <v>1.2</v>
      </c>
      <c r="G33" s="1">
        <v>0.65</v>
      </c>
      <c r="H33" s="1">
        <v>0.09</v>
      </c>
      <c r="I33" s="1">
        <v>0.38</v>
      </c>
      <c r="J33" s="3" t="s">
        <v>25</v>
      </c>
      <c r="K33" s="1">
        <f t="shared" si="3"/>
        <v>7.09</v>
      </c>
      <c r="L33" s="1">
        <f t="shared" si="4"/>
        <v>25.427500000000002</v>
      </c>
      <c r="M33" s="19">
        <v>0.73</v>
      </c>
    </row>
    <row r="34" spans="1:13" x14ac:dyDescent="0.25">
      <c r="A34" s="16" t="s">
        <v>30</v>
      </c>
      <c r="B34" s="1">
        <f>(($B$21+$C$21+$D$21)*0.6)-C34-D34</f>
        <v>19.756</v>
      </c>
      <c r="C34" s="1">
        <f>$C$16*0.7</f>
        <v>-1.6239999999999999</v>
      </c>
      <c r="D34" s="1">
        <v>-1.1100000000000001</v>
      </c>
      <c r="E34" s="30">
        <v>4.7699999999999996</v>
      </c>
      <c r="F34" s="1">
        <v>1.2</v>
      </c>
      <c r="G34" s="1">
        <v>0.65</v>
      </c>
      <c r="H34" s="1">
        <v>0.09</v>
      </c>
      <c r="I34" s="1">
        <v>0.38</v>
      </c>
      <c r="J34" s="3" t="s">
        <v>25</v>
      </c>
      <c r="K34" s="1">
        <f t="shared" si="3"/>
        <v>7.09</v>
      </c>
      <c r="L34" s="1">
        <f t="shared" si="4"/>
        <v>26.846</v>
      </c>
      <c r="M34" s="19">
        <v>0.79</v>
      </c>
    </row>
    <row r="35" spans="1:13" x14ac:dyDescent="0.25">
      <c r="A35" s="16" t="s">
        <v>31</v>
      </c>
      <c r="B35" s="1">
        <f>(($B$21+$C$21+$D$21)*0.7)-C35-D35</f>
        <v>22.593</v>
      </c>
      <c r="C35" s="1">
        <f>$C$16*0.7</f>
        <v>-1.6239999999999999</v>
      </c>
      <c r="D35" s="1">
        <v>-1.1100000000000001</v>
      </c>
      <c r="E35" s="30">
        <v>4.7699999999999996</v>
      </c>
      <c r="F35" s="1">
        <v>1.2</v>
      </c>
      <c r="G35" s="1">
        <v>0.65</v>
      </c>
      <c r="H35" s="1">
        <v>0.09</v>
      </c>
      <c r="I35" s="1">
        <v>0.38</v>
      </c>
      <c r="J35" s="3" t="s">
        <v>25</v>
      </c>
      <c r="K35" s="1">
        <f t="shared" si="3"/>
        <v>7.09</v>
      </c>
      <c r="L35" s="1">
        <f t="shared" si="4"/>
        <v>29.683</v>
      </c>
      <c r="M35" s="19">
        <v>0.9</v>
      </c>
    </row>
    <row r="36" spans="1:13" x14ac:dyDescent="0.25">
      <c r="A36" s="16" t="s">
        <v>32</v>
      </c>
      <c r="B36" s="1">
        <f>(($B$21+$C$21+$D$21)*0.8)-C36-D36</f>
        <v>25.430000000000003</v>
      </c>
      <c r="C36" s="1">
        <f>$C$16*0.7</f>
        <v>-1.6239999999999999</v>
      </c>
      <c r="D36" s="1">
        <v>-1.1100000000000001</v>
      </c>
      <c r="E36" s="30">
        <v>4.7699999999999996</v>
      </c>
      <c r="F36" s="1">
        <v>1.2</v>
      </c>
      <c r="G36" s="1">
        <v>0.65</v>
      </c>
      <c r="H36" s="1">
        <v>0.09</v>
      </c>
      <c r="I36" s="1">
        <v>0.38</v>
      </c>
      <c r="J36" s="3" t="s">
        <v>25</v>
      </c>
      <c r="K36" s="1">
        <f t="shared" si="3"/>
        <v>7.09</v>
      </c>
      <c r="L36" s="1">
        <f t="shared" si="4"/>
        <v>32.520000000000003</v>
      </c>
      <c r="M36" s="19">
        <v>1.02</v>
      </c>
    </row>
    <row r="37" spans="1:13" ht="13.8" thickBot="1" x14ac:dyDescent="0.3">
      <c r="A37" s="17" t="s">
        <v>33</v>
      </c>
      <c r="B37" s="39">
        <f>(($B$21+$C$21+$D$21)*0.85)-C37-D37</f>
        <v>26.844500000000004</v>
      </c>
      <c r="C37" s="23">
        <v>-1.62</v>
      </c>
      <c r="D37" s="23">
        <v>-1.1100000000000001</v>
      </c>
      <c r="E37" s="33">
        <v>4.7699999999999996</v>
      </c>
      <c r="F37" s="23">
        <v>1.2</v>
      </c>
      <c r="G37" s="5">
        <v>0.65</v>
      </c>
      <c r="H37" s="5">
        <v>0.09</v>
      </c>
      <c r="I37" s="5">
        <v>0.38</v>
      </c>
      <c r="J37" s="22" t="s">
        <v>25</v>
      </c>
      <c r="K37" s="23">
        <f t="shared" si="3"/>
        <v>7.09</v>
      </c>
      <c r="L37" s="23">
        <f t="shared" si="4"/>
        <v>33.9345</v>
      </c>
      <c r="M37" s="6">
        <v>1.08</v>
      </c>
    </row>
    <row r="38" spans="1:13" ht="13.8" thickTop="1" x14ac:dyDescent="0.25">
      <c r="B38" t="s">
        <v>24</v>
      </c>
    </row>
    <row r="39" spans="1:13" x14ac:dyDescent="0.25">
      <c r="B39" s="32" t="s">
        <v>35</v>
      </c>
    </row>
    <row r="41" spans="1:13" x14ac:dyDescent="0.25">
      <c r="A41" s="29" t="s">
        <v>38</v>
      </c>
    </row>
  </sheetData>
  <phoneticPr fontId="0" type="noConversion"/>
  <pageMargins left="0.51" right="0.35" top="0.72" bottom="0.55000000000000004" header="0.32" footer="0.25"/>
  <pageSetup scale="110" orientation="landscape" r:id="rId1"/>
  <headerFooter alignWithMargins="0">
    <oddHeader>&amp;C&amp;"Arial,Bold"&amp;14MASON TENDER AGREEMENT FOR SOUTHERN CALIFORNIA</oddHeader>
    <oddFooter>&amp;L&amp;Z&amp;F&amp;C&amp;P&amp;R&amp;D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Tender</vt:lpstr>
    </vt:vector>
  </TitlesOfParts>
  <Company>Masonry Institute of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Chrysler</dc:creator>
  <cp:lastModifiedBy>John Chrysler</cp:lastModifiedBy>
  <cp:lastPrinted>2013-07-19T22:33:43Z</cp:lastPrinted>
  <dcterms:created xsi:type="dcterms:W3CDTF">2002-07-18T14:39:09Z</dcterms:created>
  <dcterms:modified xsi:type="dcterms:W3CDTF">2013-07-22T23:32:46Z</dcterms:modified>
</cp:coreProperties>
</file>